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Sheet1!$A$1:$I$50</definedName>
  </definedNames>
  <calcPr calcId="145621"/>
</workbook>
</file>

<file path=xl/calcChain.xml><?xml version="1.0" encoding="utf-8"?>
<calcChain xmlns="http://schemas.openxmlformats.org/spreadsheetml/2006/main">
  <c r="H24" i="1" l="1"/>
  <c r="H21" i="1"/>
  <c r="H48" i="1" l="1"/>
  <c r="H19" i="1" l="1"/>
  <c r="H17" i="1"/>
  <c r="H20" i="1" l="1"/>
  <c r="H22" i="1"/>
  <c r="H18" i="1"/>
  <c r="H29" i="1" l="1"/>
  <c r="H32" i="1" l="1"/>
  <c r="H23" i="1" l="1"/>
  <c r="H14" i="1" l="1"/>
  <c r="H25" i="1"/>
  <c r="H42" i="1" l="1"/>
  <c r="H50" i="1" s="1"/>
  <c r="H13" i="1" l="1"/>
</calcChain>
</file>

<file path=xl/sharedStrings.xml><?xml version="1.0" encoding="utf-8"?>
<sst xmlns="http://schemas.openxmlformats.org/spreadsheetml/2006/main" count="47" uniqueCount="27">
  <si>
    <t>FINANSIJSKI IZVEŠTAJI</t>
  </si>
  <si>
    <t>Dom zdravlja Požarevac</t>
  </si>
  <si>
    <t>Sanitetski i medicinski materijal</t>
  </si>
  <si>
    <t>Energenti</t>
  </si>
  <si>
    <t>UKUPNO</t>
  </si>
  <si>
    <t>DATUM</t>
  </si>
  <si>
    <t>IZNOS</t>
  </si>
  <si>
    <t>Jovana Šerbanovića 10-12</t>
  </si>
  <si>
    <t>Tekući račun : 840-828661-61</t>
  </si>
  <si>
    <t xml:space="preserve">Stanje sredstava RFZO a na računu </t>
  </si>
  <si>
    <t>Zarade</t>
  </si>
  <si>
    <t>Prevoz</t>
  </si>
  <si>
    <t>Lekovi</t>
  </si>
  <si>
    <t>Materijalni i ostali troškovi</t>
  </si>
  <si>
    <t>Otpremnine</t>
  </si>
  <si>
    <t>Jubilarne nagrade</t>
  </si>
  <si>
    <t>Izvršena plaćanja po namenama za primarnu zdrav.zaš.</t>
  </si>
  <si>
    <t>Ostale isplate</t>
  </si>
  <si>
    <t>Sredstva sopstvenih prihoda, osiguranja, osnivača</t>
  </si>
  <si>
    <t>Lek sandostatin</t>
  </si>
  <si>
    <t xml:space="preserve">Stanje dana </t>
  </si>
  <si>
    <t>Izvršena plaćanja po namenama za stomatološku  zdrav.zaš.</t>
  </si>
  <si>
    <t>Opis</t>
  </si>
  <si>
    <t>Stanje raspoloživih sredstava po namenama za primarnu  zdrav. zaš.</t>
  </si>
  <si>
    <t>Stanje raspoloživih sredstava po namenama za stomatološku  zdrav. zaš.</t>
  </si>
  <si>
    <t>Dana:15.01.2019</t>
  </si>
  <si>
    <t>Primljena i neutrošena participacija od 15.01.2019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</si>
</sst>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14" fontId="0" fillId="0" borderId="1" xfId="0" applyNumberFormat="1" applyBorder="1"/>
    <xf numFmtId="4" fontId="0" fillId="0" borderId="1" xfId="0" applyNumberFormat="1" applyBorder="1"/>
    <xf numFmtId="14" fontId="0" fillId="2" borderId="1" xfId="0" applyNumberFormat="1" applyFill="1" applyBorder="1"/>
    <xf numFmtId="4" fontId="0" fillId="2" borderId="1" xfId="0" applyNumberFormat="1" applyFill="1" applyBorder="1"/>
    <xf numFmtId="0" fontId="0" fillId="2" borderId="1" xfId="0" applyFill="1" applyBorder="1"/>
    <xf numFmtId="4" fontId="0" fillId="3" borderId="1" xfId="0" applyNumberFormat="1" applyFill="1" applyBorder="1"/>
    <xf numFmtId="0" fontId="0" fillId="4" borderId="1" xfId="0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14" fontId="3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14" fontId="0" fillId="3" borderId="1" xfId="0" applyNumberFormat="1" applyFill="1" applyBorder="1"/>
    <xf numFmtId="4" fontId="0" fillId="0" borderId="0" xfId="0" applyNumberFormat="1" applyFill="1" applyBorder="1"/>
    <xf numFmtId="14" fontId="0" fillId="0" borderId="1" xfId="0" applyNumberFormat="1" applyFill="1" applyBorder="1"/>
    <xf numFmtId="0" fontId="0" fillId="0" borderId="1" xfId="0" applyFill="1" applyBorder="1"/>
    <xf numFmtId="4" fontId="0" fillId="5" borderId="1" xfId="0" applyNumberFormat="1" applyFill="1" applyBorder="1"/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3" borderId="1" xfId="0" applyFont="1" applyFill="1" applyBorder="1" applyAlignment="1">
      <alignment horizontal="left"/>
    </xf>
    <xf numFmtId="0" fontId="0" fillId="4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52"/>
  <sheetViews>
    <sheetView tabSelected="1" topLeftCell="A30" zoomScaleNormal="100" workbookViewId="0">
      <selection activeCell="J46" sqref="J46"/>
    </sheetView>
  </sheetViews>
  <sheetFormatPr defaultRowHeight="15" x14ac:dyDescent="0.25"/>
  <cols>
    <col min="1" max="1" width="6.7109375" customWidth="1"/>
    <col min="6" max="6" width="26.140625" customWidth="1"/>
    <col min="7" max="7" width="10.140625" bestFit="1" customWidth="1"/>
    <col min="8" max="8" width="14.140625" customWidth="1"/>
    <col min="9" max="9" width="14.140625" style="13" customWidth="1"/>
    <col min="10" max="10" width="11.7109375" style="13" bestFit="1" customWidth="1"/>
    <col min="11" max="11" width="12.7109375" bestFit="1" customWidth="1"/>
    <col min="12" max="12" width="10.140625" bestFit="1" customWidth="1"/>
    <col min="13" max="13" width="12.7109375" bestFit="1" customWidth="1"/>
  </cols>
  <sheetData>
    <row r="2" spans="2:15" ht="18.75" x14ac:dyDescent="0.3">
      <c r="C2" s="33" t="s">
        <v>0</v>
      </c>
      <c r="D2" s="33"/>
      <c r="E2" s="33"/>
      <c r="F2" s="33"/>
      <c r="G2" s="33"/>
    </row>
    <row r="4" spans="2:15" x14ac:dyDescent="0.25">
      <c r="B4" s="34" t="s">
        <v>1</v>
      </c>
      <c r="C4" s="34"/>
      <c r="D4" s="34"/>
    </row>
    <row r="5" spans="2:15" x14ac:dyDescent="0.25">
      <c r="B5" s="34" t="s">
        <v>7</v>
      </c>
      <c r="C5" s="34"/>
      <c r="D5" s="34"/>
    </row>
    <row r="6" spans="2:15" x14ac:dyDescent="0.25">
      <c r="B6" s="34" t="s">
        <v>8</v>
      </c>
      <c r="C6" s="34"/>
      <c r="D6" s="34"/>
    </row>
    <row r="7" spans="2:15" x14ac:dyDescent="0.25">
      <c r="I7" s="17"/>
      <c r="J7" s="17"/>
    </row>
    <row r="8" spans="2:15" x14ac:dyDescent="0.25">
      <c r="C8" s="35" t="s">
        <v>25</v>
      </c>
      <c r="D8" s="35"/>
      <c r="E8" s="35"/>
      <c r="F8" s="35"/>
      <c r="G8" s="35"/>
      <c r="I8" s="17"/>
      <c r="J8" s="17"/>
    </row>
    <row r="9" spans="2:15" x14ac:dyDescent="0.25">
      <c r="C9" s="1"/>
      <c r="D9" s="1"/>
      <c r="E9" s="1"/>
      <c r="F9" s="1"/>
      <c r="G9" s="1"/>
      <c r="I9" s="17"/>
      <c r="J9" s="17"/>
      <c r="K9" s="14"/>
      <c r="L9" s="14"/>
      <c r="M9" s="14"/>
      <c r="N9" s="14"/>
      <c r="O9" s="14"/>
    </row>
    <row r="10" spans="2:15" x14ac:dyDescent="0.25">
      <c r="C10" s="1"/>
      <c r="D10" s="1"/>
      <c r="E10" s="1"/>
      <c r="F10" s="1"/>
      <c r="G10" s="1"/>
      <c r="I10" s="17"/>
      <c r="J10" s="17"/>
      <c r="K10" s="14"/>
      <c r="L10" s="14"/>
      <c r="M10" s="14"/>
      <c r="N10" s="14"/>
      <c r="O10" s="14"/>
    </row>
    <row r="11" spans="2:15" x14ac:dyDescent="0.25">
      <c r="B11" s="27" t="s">
        <v>22</v>
      </c>
      <c r="C11" s="28"/>
      <c r="D11" s="28"/>
      <c r="E11" s="28"/>
      <c r="F11" s="29"/>
      <c r="G11" s="2" t="s">
        <v>5</v>
      </c>
      <c r="H11" s="2" t="s">
        <v>6</v>
      </c>
      <c r="I11" s="17"/>
      <c r="J11" s="17"/>
      <c r="K11" s="21"/>
      <c r="L11" s="21"/>
      <c r="M11" s="21"/>
      <c r="N11" s="21"/>
      <c r="O11" s="21"/>
    </row>
    <row r="12" spans="2:15" x14ac:dyDescent="0.25">
      <c r="B12" s="23" t="s">
        <v>20</v>
      </c>
      <c r="C12" s="23"/>
      <c r="D12" s="23"/>
      <c r="E12" s="23"/>
      <c r="F12" s="23"/>
      <c r="G12" s="12">
        <v>43480</v>
      </c>
      <c r="H12" s="4">
        <v>5178848.29</v>
      </c>
      <c r="I12" s="17"/>
      <c r="J12" s="17"/>
      <c r="K12" s="14"/>
      <c r="L12" s="14"/>
      <c r="M12" s="14"/>
      <c r="N12" s="14"/>
      <c r="O12" s="14"/>
    </row>
    <row r="13" spans="2:15" x14ac:dyDescent="0.25">
      <c r="B13" s="22" t="s">
        <v>9</v>
      </c>
      <c r="C13" s="22"/>
      <c r="D13" s="22"/>
      <c r="E13" s="22"/>
      <c r="F13" s="22"/>
      <c r="G13" s="3">
        <v>43480</v>
      </c>
      <c r="H13" s="4">
        <f>H14+H25-H32-H42</f>
        <v>5147479.16</v>
      </c>
      <c r="I13" s="17"/>
      <c r="J13" s="17"/>
      <c r="K13" s="14"/>
      <c r="L13" s="14"/>
      <c r="M13" s="14"/>
      <c r="N13" s="14"/>
      <c r="O13" s="14"/>
    </row>
    <row r="14" spans="2:15" x14ac:dyDescent="0.25">
      <c r="B14" s="24" t="s">
        <v>23</v>
      </c>
      <c r="C14" s="24"/>
      <c r="D14" s="24"/>
      <c r="E14" s="24"/>
      <c r="F14" s="24"/>
      <c r="G14" s="5"/>
      <c r="H14" s="6">
        <f>H15+H16+H17+H18+H19+H20+H21+H22+H23+H24</f>
        <v>5029926.16</v>
      </c>
      <c r="I14" s="17"/>
      <c r="J14" s="17"/>
      <c r="K14" s="14"/>
      <c r="L14" s="14"/>
      <c r="M14" s="14"/>
      <c r="N14" s="14"/>
      <c r="O14" s="14"/>
    </row>
    <row r="15" spans="2:15" x14ac:dyDescent="0.25">
      <c r="B15" s="30" t="s">
        <v>10</v>
      </c>
      <c r="C15" s="31"/>
      <c r="D15" s="31"/>
      <c r="E15" s="31"/>
      <c r="F15" s="32"/>
      <c r="G15" s="18"/>
      <c r="H15" s="15">
        <v>0</v>
      </c>
      <c r="I15" s="17"/>
      <c r="J15" s="17"/>
    </row>
    <row r="16" spans="2:15" x14ac:dyDescent="0.25">
      <c r="B16" s="30" t="s">
        <v>11</v>
      </c>
      <c r="C16" s="31"/>
      <c r="D16" s="31"/>
      <c r="E16" s="31"/>
      <c r="F16" s="32"/>
      <c r="G16" s="18"/>
      <c r="H16" s="15">
        <v>898833.33</v>
      </c>
      <c r="I16" s="17"/>
      <c r="J16" s="17"/>
      <c r="K16" s="13"/>
    </row>
    <row r="17" spans="2:13" x14ac:dyDescent="0.25">
      <c r="B17" s="30" t="s">
        <v>12</v>
      </c>
      <c r="C17" s="31"/>
      <c r="D17" s="31"/>
      <c r="E17" s="31"/>
      <c r="F17" s="32"/>
      <c r="G17" s="18"/>
      <c r="H17" s="20">
        <f>69228.92+581250-650478.92</f>
        <v>0</v>
      </c>
      <c r="I17" s="17"/>
      <c r="J17" s="17"/>
    </row>
    <row r="18" spans="2:13" x14ac:dyDescent="0.25">
      <c r="B18" s="30" t="s">
        <v>19</v>
      </c>
      <c r="C18" s="31"/>
      <c r="D18" s="31"/>
      <c r="E18" s="31"/>
      <c r="F18" s="32"/>
      <c r="G18" s="18"/>
      <c r="H18" s="20">
        <f>513356.55-513356.55</f>
        <v>0</v>
      </c>
      <c r="I18" s="17"/>
      <c r="J18" s="17"/>
    </row>
    <row r="19" spans="2:13" x14ac:dyDescent="0.25">
      <c r="B19" s="23" t="s">
        <v>2</v>
      </c>
      <c r="C19" s="23"/>
      <c r="D19" s="23"/>
      <c r="E19" s="23"/>
      <c r="F19" s="23"/>
      <c r="G19" s="18"/>
      <c r="H19" s="20">
        <f>4711515.29+1136875-309942-3833159.63+1086875-80304+7200+1086875+1086875-4212021.13+1086875-9036+40200</f>
        <v>1798827.5300000003</v>
      </c>
      <c r="I19" s="17"/>
      <c r="J19" s="17"/>
    </row>
    <row r="20" spans="2:13" x14ac:dyDescent="0.25">
      <c r="B20" s="30" t="s">
        <v>3</v>
      </c>
      <c r="C20" s="31"/>
      <c r="D20" s="31"/>
      <c r="E20" s="31"/>
      <c r="F20" s="32"/>
      <c r="G20" s="18"/>
      <c r="H20" s="20">
        <f>1541030.89-701734.59+961750-400267.12+824250+955500-870975.17-1093726.07+955500</f>
        <v>2171327.9399999995</v>
      </c>
      <c r="I20" s="17"/>
      <c r="J20" s="17"/>
    </row>
    <row r="21" spans="2:13" x14ac:dyDescent="0.25">
      <c r="B21" s="30" t="s">
        <v>13</v>
      </c>
      <c r="C21" s="31"/>
      <c r="D21" s="31"/>
      <c r="E21" s="31"/>
      <c r="F21" s="32"/>
      <c r="G21" s="18"/>
      <c r="H21" s="15">
        <f>77906.61-2302-18717.25</f>
        <v>56887.360000000001</v>
      </c>
      <c r="I21" s="17"/>
      <c r="J21" s="17"/>
      <c r="K21" s="17"/>
      <c r="L21" s="13"/>
    </row>
    <row r="22" spans="2:13" x14ac:dyDescent="0.25">
      <c r="B22" s="30" t="s">
        <v>14</v>
      </c>
      <c r="C22" s="31"/>
      <c r="D22" s="31"/>
      <c r="E22" s="31"/>
      <c r="F22" s="32"/>
      <c r="G22" s="18"/>
      <c r="H22" s="15">
        <f>397500-198750-198750</f>
        <v>0</v>
      </c>
      <c r="I22" s="17"/>
      <c r="J22" s="17"/>
    </row>
    <row r="23" spans="2:13" x14ac:dyDescent="0.25">
      <c r="B23" s="30" t="s">
        <v>15</v>
      </c>
      <c r="C23" s="31"/>
      <c r="D23" s="31"/>
      <c r="E23" s="31"/>
      <c r="F23" s="32"/>
      <c r="G23" s="18"/>
      <c r="H23" s="15">
        <f>184102.5-184102.5</f>
        <v>0</v>
      </c>
      <c r="I23" s="17"/>
      <c r="J23" s="17"/>
      <c r="K23" s="13"/>
      <c r="L23" s="13"/>
    </row>
    <row r="24" spans="2:13" x14ac:dyDescent="0.25">
      <c r="B24" s="23" t="s">
        <v>26</v>
      </c>
      <c r="C24" s="23"/>
      <c r="D24" s="23"/>
      <c r="E24" s="23"/>
      <c r="F24" s="23"/>
      <c r="G24" s="19"/>
      <c r="H24" s="15">
        <f>51400+7850+4400+10750+13400+16250</f>
        <v>104050</v>
      </c>
      <c r="I24" s="17"/>
      <c r="J24" s="17"/>
      <c r="K24" s="13"/>
    </row>
    <row r="25" spans="2:13" x14ac:dyDescent="0.25">
      <c r="B25" s="24" t="s">
        <v>24</v>
      </c>
      <c r="C25" s="24"/>
      <c r="D25" s="24"/>
      <c r="E25" s="24"/>
      <c r="F25" s="24"/>
      <c r="G25" s="7"/>
      <c r="H25" s="6">
        <f>H26+H27+H28+H29+H30+H31</f>
        <v>117553</v>
      </c>
      <c r="I25" s="17"/>
      <c r="J25" s="17"/>
    </row>
    <row r="26" spans="2:13" x14ac:dyDescent="0.25">
      <c r="B26" s="30" t="s">
        <v>10</v>
      </c>
      <c r="C26" s="31"/>
      <c r="D26" s="31"/>
      <c r="E26" s="31"/>
      <c r="F26" s="32"/>
      <c r="G26" s="2"/>
      <c r="H26" s="15">
        <v>0</v>
      </c>
      <c r="I26" s="17"/>
      <c r="J26" s="17"/>
    </row>
    <row r="27" spans="2:13" x14ac:dyDescent="0.25">
      <c r="B27" s="30" t="s">
        <v>11</v>
      </c>
      <c r="C27" s="31"/>
      <c r="D27" s="31"/>
      <c r="E27" s="31"/>
      <c r="F27" s="32"/>
      <c r="G27" s="2"/>
      <c r="H27" s="15">
        <v>113000</v>
      </c>
      <c r="I27" s="17"/>
      <c r="J27" s="17"/>
    </row>
    <row r="28" spans="2:13" x14ac:dyDescent="0.25">
      <c r="B28" s="30" t="s">
        <v>13</v>
      </c>
      <c r="C28" s="31"/>
      <c r="D28" s="31"/>
      <c r="E28" s="31"/>
      <c r="F28" s="32"/>
      <c r="G28" s="2"/>
      <c r="H28" s="15">
        <v>4553</v>
      </c>
      <c r="I28" s="17"/>
      <c r="J28" s="17"/>
      <c r="L28" s="13"/>
      <c r="M28" s="13"/>
    </row>
    <row r="29" spans="2:13" x14ac:dyDescent="0.25">
      <c r="B29" s="30" t="s">
        <v>14</v>
      </c>
      <c r="C29" s="31"/>
      <c r="D29" s="31"/>
      <c r="E29" s="31"/>
      <c r="F29" s="32"/>
      <c r="G29" s="2"/>
      <c r="H29" s="15">
        <f>198750-198750</f>
        <v>0</v>
      </c>
      <c r="I29" s="17"/>
      <c r="J29" s="17"/>
    </row>
    <row r="30" spans="2:13" x14ac:dyDescent="0.25">
      <c r="B30" s="30" t="s">
        <v>15</v>
      </c>
      <c r="C30" s="31"/>
      <c r="D30" s="31"/>
      <c r="E30" s="31"/>
      <c r="F30" s="32"/>
      <c r="G30" s="2"/>
      <c r="H30" s="15">
        <v>0</v>
      </c>
      <c r="I30" s="17"/>
      <c r="J30" s="17"/>
    </row>
    <row r="31" spans="2:13" x14ac:dyDescent="0.25">
      <c r="B31" s="30" t="s">
        <v>26</v>
      </c>
      <c r="C31" s="31"/>
      <c r="D31" s="31"/>
      <c r="E31" s="31"/>
      <c r="F31" s="32"/>
      <c r="G31" s="2"/>
      <c r="H31" s="15">
        <v>0</v>
      </c>
      <c r="I31" s="17"/>
      <c r="J31" s="17"/>
    </row>
    <row r="32" spans="2:13" x14ac:dyDescent="0.25">
      <c r="B32" s="25" t="s">
        <v>16</v>
      </c>
      <c r="C32" s="25"/>
      <c r="D32" s="25"/>
      <c r="E32" s="25"/>
      <c r="F32" s="25"/>
      <c r="G32" s="16">
        <v>43480</v>
      </c>
      <c r="H32" s="8">
        <f>H33+H34+H35+H36+H37+H38+H39+H40+H41</f>
        <v>0</v>
      </c>
      <c r="I32" s="17"/>
      <c r="J32" s="17"/>
    </row>
    <row r="33" spans="2:13" x14ac:dyDescent="0.25">
      <c r="B33" s="30" t="s">
        <v>10</v>
      </c>
      <c r="C33" s="31"/>
      <c r="D33" s="31"/>
      <c r="E33" s="31"/>
      <c r="F33" s="32"/>
      <c r="G33" s="19"/>
      <c r="H33" s="15">
        <v>0</v>
      </c>
      <c r="I33" s="17"/>
      <c r="J33" s="17"/>
    </row>
    <row r="34" spans="2:13" x14ac:dyDescent="0.25">
      <c r="B34" s="30" t="s">
        <v>11</v>
      </c>
      <c r="C34" s="31"/>
      <c r="D34" s="31"/>
      <c r="E34" s="31"/>
      <c r="F34" s="32"/>
      <c r="G34" s="19"/>
      <c r="H34" s="15">
        <v>0</v>
      </c>
      <c r="I34" s="17"/>
      <c r="J34" s="17"/>
    </row>
    <row r="35" spans="2:13" x14ac:dyDescent="0.25">
      <c r="B35" s="30" t="s">
        <v>12</v>
      </c>
      <c r="C35" s="31"/>
      <c r="D35" s="31"/>
      <c r="E35" s="31"/>
      <c r="F35" s="32"/>
      <c r="G35" s="19"/>
      <c r="H35" s="15">
        <v>0</v>
      </c>
      <c r="I35" s="17"/>
      <c r="J35" s="17"/>
    </row>
    <row r="36" spans="2:13" x14ac:dyDescent="0.25">
      <c r="B36" s="30" t="s">
        <v>19</v>
      </c>
      <c r="C36" s="31"/>
      <c r="D36" s="31"/>
      <c r="E36" s="31"/>
      <c r="F36" s="32"/>
      <c r="G36" s="19"/>
      <c r="H36" s="15">
        <v>0</v>
      </c>
      <c r="I36" s="17"/>
      <c r="J36" s="17"/>
    </row>
    <row r="37" spans="2:13" x14ac:dyDescent="0.25">
      <c r="B37" s="23" t="s">
        <v>2</v>
      </c>
      <c r="C37" s="23"/>
      <c r="D37" s="23"/>
      <c r="E37" s="23"/>
      <c r="F37" s="23"/>
      <c r="G37" s="19"/>
      <c r="H37" s="15">
        <v>0</v>
      </c>
      <c r="I37" s="17"/>
      <c r="J37" s="17"/>
    </row>
    <row r="38" spans="2:13" x14ac:dyDescent="0.25">
      <c r="B38" s="30" t="s">
        <v>3</v>
      </c>
      <c r="C38" s="31"/>
      <c r="D38" s="31"/>
      <c r="E38" s="31"/>
      <c r="F38" s="32"/>
      <c r="G38" s="19"/>
      <c r="H38" s="15">
        <v>0</v>
      </c>
      <c r="I38" s="17"/>
      <c r="J38" s="17"/>
    </row>
    <row r="39" spans="2:13" x14ac:dyDescent="0.25">
      <c r="B39" s="30" t="s">
        <v>13</v>
      </c>
      <c r="C39" s="31"/>
      <c r="D39" s="31"/>
      <c r="E39" s="31"/>
      <c r="F39" s="32"/>
      <c r="G39" s="19"/>
      <c r="H39" s="15">
        <v>0</v>
      </c>
      <c r="I39" s="17"/>
      <c r="J39" s="17"/>
    </row>
    <row r="40" spans="2:13" x14ac:dyDescent="0.25">
      <c r="B40" s="30" t="s">
        <v>14</v>
      </c>
      <c r="C40" s="31"/>
      <c r="D40" s="31"/>
      <c r="E40" s="31"/>
      <c r="F40" s="32"/>
      <c r="G40" s="19"/>
      <c r="H40" s="15">
        <v>0</v>
      </c>
      <c r="I40" s="17"/>
      <c r="J40" s="17"/>
    </row>
    <row r="41" spans="2:13" x14ac:dyDescent="0.25">
      <c r="B41" s="30" t="s">
        <v>15</v>
      </c>
      <c r="C41" s="31"/>
      <c r="D41" s="31"/>
      <c r="E41" s="31"/>
      <c r="F41" s="32"/>
      <c r="G41" s="19"/>
      <c r="H41" s="15">
        <v>0</v>
      </c>
      <c r="I41" s="17"/>
      <c r="J41" s="17"/>
    </row>
    <row r="42" spans="2:13" x14ac:dyDescent="0.25">
      <c r="B42" s="25" t="s">
        <v>21</v>
      </c>
      <c r="C42" s="25"/>
      <c r="D42" s="25"/>
      <c r="E42" s="25"/>
      <c r="F42" s="25"/>
      <c r="G42" s="16">
        <v>43480</v>
      </c>
      <c r="H42" s="8">
        <f>H43+H44+H45+H46+H47</f>
        <v>0</v>
      </c>
      <c r="I42" s="17"/>
      <c r="J42" s="17"/>
    </row>
    <row r="43" spans="2:13" x14ac:dyDescent="0.25">
      <c r="B43" s="30" t="s">
        <v>10</v>
      </c>
      <c r="C43" s="31"/>
      <c r="D43" s="31"/>
      <c r="E43" s="31"/>
      <c r="F43" s="32"/>
      <c r="G43" s="2"/>
      <c r="H43" s="15">
        <v>0</v>
      </c>
      <c r="I43" s="17"/>
      <c r="J43" s="17"/>
    </row>
    <row r="44" spans="2:13" x14ac:dyDescent="0.25">
      <c r="B44" s="30" t="s">
        <v>11</v>
      </c>
      <c r="C44" s="31"/>
      <c r="D44" s="31"/>
      <c r="E44" s="31"/>
      <c r="F44" s="32"/>
      <c r="G44" s="2"/>
      <c r="H44" s="4">
        <v>0</v>
      </c>
      <c r="I44" s="17"/>
      <c r="J44" s="17"/>
    </row>
    <row r="45" spans="2:13" x14ac:dyDescent="0.25">
      <c r="B45" s="30" t="s">
        <v>13</v>
      </c>
      <c r="C45" s="31"/>
      <c r="D45" s="31"/>
      <c r="E45" s="31"/>
      <c r="F45" s="32"/>
      <c r="G45" s="2"/>
      <c r="H45" s="4">
        <v>0</v>
      </c>
      <c r="I45" s="17"/>
      <c r="J45" s="17"/>
    </row>
    <row r="46" spans="2:13" x14ac:dyDescent="0.25">
      <c r="B46" s="30" t="s">
        <v>14</v>
      </c>
      <c r="C46" s="31"/>
      <c r="D46" s="31"/>
      <c r="E46" s="31"/>
      <c r="F46" s="32"/>
      <c r="G46" s="2"/>
      <c r="H46" s="4">
        <v>0</v>
      </c>
      <c r="I46" s="17"/>
      <c r="J46" s="17"/>
    </row>
    <row r="47" spans="2:13" x14ac:dyDescent="0.25">
      <c r="B47" s="30" t="s">
        <v>15</v>
      </c>
      <c r="C47" s="31"/>
      <c r="D47" s="31"/>
      <c r="E47" s="31"/>
      <c r="F47" s="32"/>
      <c r="G47" s="2"/>
      <c r="H47" s="4">
        <v>0</v>
      </c>
      <c r="I47" s="17"/>
      <c r="J47" s="17"/>
    </row>
    <row r="48" spans="2:13" x14ac:dyDescent="0.25">
      <c r="B48" s="26" t="s">
        <v>18</v>
      </c>
      <c r="C48" s="26"/>
      <c r="D48" s="26"/>
      <c r="E48" s="26"/>
      <c r="F48" s="26"/>
      <c r="G48" s="9"/>
      <c r="H48" s="10">
        <f>31369.13+2.9</f>
        <v>31372.030000000002</v>
      </c>
      <c r="I48" s="17"/>
      <c r="J48" s="17"/>
      <c r="M48" s="13"/>
    </row>
    <row r="49" spans="2:10" x14ac:dyDescent="0.25">
      <c r="B49" s="23" t="s">
        <v>17</v>
      </c>
      <c r="C49" s="23"/>
      <c r="D49" s="23"/>
      <c r="E49" s="23"/>
      <c r="F49" s="23"/>
      <c r="G49" s="2"/>
      <c r="H49" s="4"/>
      <c r="I49" s="17"/>
      <c r="J49" s="17"/>
    </row>
    <row r="50" spans="2:10" x14ac:dyDescent="0.25">
      <c r="B50" s="22" t="s">
        <v>4</v>
      </c>
      <c r="C50" s="22"/>
      <c r="D50" s="22"/>
      <c r="E50" s="22"/>
      <c r="F50" s="22"/>
      <c r="G50" s="2"/>
      <c r="H50" s="11">
        <f>H14+H25-H32-H42+H48-H49-2.9</f>
        <v>5178848.29</v>
      </c>
      <c r="I50" s="17"/>
      <c r="J50" s="17"/>
    </row>
    <row r="52" spans="2:10" x14ac:dyDescent="0.25">
      <c r="H52" s="13"/>
    </row>
  </sheetData>
  <mergeCells count="46">
    <mergeCell ref="B44:F44"/>
    <mergeCell ref="B45:F45"/>
    <mergeCell ref="B46:F46"/>
    <mergeCell ref="B47:F47"/>
    <mergeCell ref="B38:F38"/>
    <mergeCell ref="B39:F39"/>
    <mergeCell ref="B40:F40"/>
    <mergeCell ref="B41:F41"/>
    <mergeCell ref="B43:F43"/>
    <mergeCell ref="B30:F30"/>
    <mergeCell ref="B33:F33"/>
    <mergeCell ref="B34:F34"/>
    <mergeCell ref="B35:F35"/>
    <mergeCell ref="B36:F36"/>
    <mergeCell ref="B31:F31"/>
    <mergeCell ref="B23:F23"/>
    <mergeCell ref="B26:F26"/>
    <mergeCell ref="B27:F27"/>
    <mergeCell ref="B28:F28"/>
    <mergeCell ref="B29:F29"/>
    <mergeCell ref="B17:F17"/>
    <mergeCell ref="B18:F18"/>
    <mergeCell ref="B20:F20"/>
    <mergeCell ref="B21:F21"/>
    <mergeCell ref="B22:F22"/>
    <mergeCell ref="C2:G2"/>
    <mergeCell ref="B4:D4"/>
    <mergeCell ref="B5:D5"/>
    <mergeCell ref="B6:D6"/>
    <mergeCell ref="C8:G8"/>
    <mergeCell ref="K11:O11"/>
    <mergeCell ref="B13:F13"/>
    <mergeCell ref="B12:F12"/>
    <mergeCell ref="B49:F49"/>
    <mergeCell ref="B50:F50"/>
    <mergeCell ref="B25:F25"/>
    <mergeCell ref="B19:F19"/>
    <mergeCell ref="B42:F42"/>
    <mergeCell ref="B37:F37"/>
    <mergeCell ref="B14:F14"/>
    <mergeCell ref="B24:F24"/>
    <mergeCell ref="B48:F48"/>
    <mergeCell ref="B32:F32"/>
    <mergeCell ref="B11:F11"/>
    <mergeCell ref="B15:F15"/>
    <mergeCell ref="B16:F16"/>
  </mergeCells>
  <pageMargins left="0.7" right="0.7" top="0.75" bottom="0.75" header="0.3" footer="0.3"/>
  <pageSetup paperSize="9" scale="86" orientation="portrait" verticalDpi="0" r:id="rId1"/>
  <colBreaks count="1" manualBreakCount="1">
    <brk id="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</dc:creator>
  <cp:lastModifiedBy>Maja</cp:lastModifiedBy>
  <cp:lastPrinted>2018-11-28T11:45:46Z</cp:lastPrinted>
  <dcterms:created xsi:type="dcterms:W3CDTF">2018-11-15T09:32:50Z</dcterms:created>
  <dcterms:modified xsi:type="dcterms:W3CDTF">2019-01-16T12:32:38Z</dcterms:modified>
</cp:coreProperties>
</file>